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FB 6\Sachgebiet 5.4\Projekte ab 2024 -\2025-BRÜ-01_Schützenhausbrücke\07 Planungsleistungen\"/>
    </mc:Choice>
  </mc:AlternateContent>
  <xr:revisionPtr revIDLastSave="0" documentId="13_ncr:1_{35208D28-87F8-43A1-943C-E809735F36D5}" xr6:coauthVersionLast="47" xr6:coauthVersionMax="47" xr10:uidLastSave="{00000000-0000-0000-0000-000000000000}"/>
  <bookViews>
    <workbookView xWindow="28680" yWindow="-120" windowWidth="29040" windowHeight="15720" xr2:uid="{9A1797B7-37CB-46E8-9C5E-9E7849B1AE1A}"/>
  </bookViews>
  <sheets>
    <sheet name="Anleitung" sheetId="4" r:id="rId1"/>
    <sheet name="Objektplanung" sheetId="1" r:id="rId2"/>
    <sheet name="Tragwerksplanung" sheetId="6" r:id="rId3"/>
    <sheet name="Besondere Leistung und Std-Lohn" sheetId="5" r:id="rId4"/>
    <sheet name="Angebot Zusammengefasst" sheetId="3" r:id="rId5"/>
  </sheets>
  <definedNames>
    <definedName name="_xlnm.Print_Area" localSheetId="4">'Angebot Zusammengefasst'!$A$1:$G$48</definedName>
    <definedName name="_xlnm.Print_Area" localSheetId="0">Anleitung!$B$1:$H$13</definedName>
    <definedName name="_xlnm.Print_Area" localSheetId="3">'Besondere Leistung und Std-Lohn'!$B$1:$H$18</definedName>
    <definedName name="_xlnm.Print_Area" localSheetId="1">Objektplanung!$A$1:$G$49</definedName>
    <definedName name="_xlnm.Print_Area" localSheetId="2">Tragwerksplanung!$A$1:$G$48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9" i="1" l="1"/>
  <c r="C13" i="1" s="1"/>
  <c r="G13" i="3"/>
  <c r="G32" i="6"/>
  <c r="F46" i="6"/>
  <c r="C13" i="6" s="1"/>
  <c r="G9" i="6"/>
  <c r="D46" i="6"/>
  <c r="D49" i="1"/>
  <c r="G36" i="6" l="1"/>
  <c r="G34" i="6" s="1"/>
  <c r="G40" i="6" s="1"/>
  <c r="G42" i="1"/>
  <c r="G41" i="1"/>
  <c r="G48" i="1"/>
  <c r="G44" i="1"/>
  <c r="G40" i="1"/>
  <c r="G47" i="1"/>
  <c r="G46" i="1"/>
  <c r="G45" i="1"/>
  <c r="G44" i="6" l="1"/>
  <c r="G33" i="6"/>
  <c r="G43" i="6"/>
  <c r="G42" i="6"/>
  <c r="G45" i="6"/>
  <c r="G41" i="6"/>
  <c r="G35" i="6"/>
  <c r="G49" i="1"/>
  <c r="G13" i="1" s="1"/>
  <c r="G14" i="1" s="1"/>
  <c r="G46" i="6" l="1"/>
  <c r="G13" i="6" s="1"/>
  <c r="G14" i="6" s="1"/>
  <c r="G15" i="1"/>
  <c r="G17" i="1" l="1"/>
  <c r="G19" i="1" s="1"/>
  <c r="G15" i="6"/>
  <c r="G17" i="6"/>
  <c r="G19" i="6" s="1"/>
  <c r="G11" i="3" s="1"/>
  <c r="G20" i="1" l="1"/>
  <c r="G10" i="3"/>
  <c r="G15" i="3" s="1"/>
  <c r="G16" i="3" s="1"/>
  <c r="G17" i="3" s="1"/>
  <c r="G20" i="6"/>
  <c r="G21" i="6" s="1"/>
  <c r="G21" i="1"/>
</calcChain>
</file>

<file path=xl/sharedStrings.xml><?xml version="1.0" encoding="utf-8"?>
<sst xmlns="http://schemas.openxmlformats.org/spreadsheetml/2006/main" count="129" uniqueCount="69">
  <si>
    <t>Objektplanung Ingenieurbauwerke in Anlehnung an § 44 ff HOAI 2021</t>
  </si>
  <si>
    <t>anrechenbare Baukosten</t>
  </si>
  <si>
    <t>Honorarzone</t>
  </si>
  <si>
    <t>III</t>
  </si>
  <si>
    <t>Honorarsatz</t>
  </si>
  <si>
    <t>Mittelsatz</t>
  </si>
  <si>
    <t>Zuschlag</t>
  </si>
  <si>
    <t>Zwischensumme</t>
  </si>
  <si>
    <t>Nebenkosten</t>
  </si>
  <si>
    <t>Netto Honorar</t>
  </si>
  <si>
    <t>MwSt.</t>
  </si>
  <si>
    <t>Brutto Honorar</t>
  </si>
  <si>
    <t>geschätzte anrechenbare Baukosten</t>
  </si>
  <si>
    <t>Grundlagenermittlung</t>
  </si>
  <si>
    <t>Vorplanung</t>
  </si>
  <si>
    <t>Entwurfsplanung</t>
  </si>
  <si>
    <t>Genehmigungsplanung</t>
  </si>
  <si>
    <t>Ausführungsplanung</t>
  </si>
  <si>
    <t>Vorbereiten der Vergabe</t>
  </si>
  <si>
    <t>Mitwirken bei der Vergabe</t>
  </si>
  <si>
    <t>Bauoberleitung</t>
  </si>
  <si>
    <t>Objektbetreuung</t>
  </si>
  <si>
    <t>laut HOAI</t>
  </si>
  <si>
    <t>Angebot</t>
  </si>
  <si>
    <t>Interpolation</t>
  </si>
  <si>
    <t>Berechnung nach HOAI 2021</t>
  </si>
  <si>
    <t>nächstniedriger Tabellenwert</t>
  </si>
  <si>
    <t>Basishonorarsatz</t>
  </si>
  <si>
    <t>Oberer Honorarsatz</t>
  </si>
  <si>
    <t>nächsthöchster Tabellenwert</t>
  </si>
  <si>
    <t>Ergebnisse</t>
  </si>
  <si>
    <t>Viertelsatz</t>
  </si>
  <si>
    <t>Dreiviertelsatz</t>
  </si>
  <si>
    <t>Leistungsphasen</t>
  </si>
  <si>
    <t>gelben</t>
  </si>
  <si>
    <t>netto</t>
  </si>
  <si>
    <t>19% MwSt.</t>
  </si>
  <si>
    <t>Angebotssumme</t>
  </si>
  <si>
    <t>brutto</t>
  </si>
  <si>
    <t>Zusammenstellung Angebot</t>
  </si>
  <si>
    <t>Objektplanung Ingenieurbauwerke in Anlehn. an § 44 ff HOAI 2021</t>
  </si>
  <si>
    <t>Für das Angebot sind die folgenden Reiter dieser Excel-Liste auszufüllen und mit dem unterzeichneten Angebotsformular abzugeben.</t>
  </si>
  <si>
    <t xml:space="preserve">Der Auftraggeber wird 3 - 5 Bieter zu einer Präsentation einladen. Das Auswahlverfahren erfolgt auf Basis der erreichten Punktzahl der Eignungskriterien. In dieser Präsentation soll das Projektteam vorgestellt und deren Qualifikation dargelegt werden. Danach soll jeweils eine Referenz des Ingenieurbüros und des Projektleiters vorgestellt werden. Anschließend soll die Vorgehensweise zum anstehenden Projekt erläutert werden. Weitere Beschreibungen dazu siehe Zuschlagskriterien. Dieser Vortrag soll max. 30 Minuten dauern. </t>
  </si>
  <si>
    <t>Antje Ender</t>
  </si>
  <si>
    <t>Stadt Neckargemünd</t>
  </si>
  <si>
    <t>Vergabestelle</t>
  </si>
  <si>
    <t>bitte Ihre Zahlen in die</t>
  </si>
  <si>
    <t>Felder eintragen</t>
  </si>
  <si>
    <t>2025-BRÜ-01 Schützenhausbrücke</t>
  </si>
  <si>
    <t xml:space="preserve">Besondere Leistung </t>
  </si>
  <si>
    <t>Besondere Leistung</t>
  </si>
  <si>
    <t>Erstellen der Unterlagen für den Fördermittelantrag</t>
  </si>
  <si>
    <t>Einreichung bis 31.10.2026</t>
  </si>
  <si>
    <t>KStB Brücken: Ministerium für Verkehr Baden-Württemberg</t>
  </si>
  <si>
    <t>Stundensätze</t>
  </si>
  <si>
    <t>weitere Infos unter:</t>
  </si>
  <si>
    <t xml:space="preserve">Auftragnehmer/Geschäftsführer/Prokurist                                        </t>
  </si>
  <si>
    <t xml:space="preserve">Projektleitung/Zertifizierter Ingenieur                                                </t>
  </si>
  <si>
    <t xml:space="preserve">Senior Projektingenieur                                                                     </t>
  </si>
  <si>
    <t xml:space="preserve">Junior Projektingenieur                                                                      </t>
  </si>
  <si>
    <t xml:space="preserve">Techniker/BIM-Konstrukteur                                                                </t>
  </si>
  <si>
    <t xml:space="preserve">CAD-Fachkraft/Technischer Zeichner/Bürokraft                                 </t>
  </si>
  <si>
    <t>Besondere Leistung Fördermittelantrag</t>
  </si>
  <si>
    <t>2025-BRÜ-01.01 Schützenhausbrücke</t>
  </si>
  <si>
    <t>Ausschreibung der Planungsleistungen</t>
  </si>
  <si>
    <t>Tragwerksplanung in Anlehnung an § 52 ff HOAI 2021</t>
  </si>
  <si>
    <t>zu erbringende Leistung</t>
  </si>
  <si>
    <t>Honorar netto</t>
  </si>
  <si>
    <t>vorerst nicht erforderlich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</si>
</sst>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4"/>
      <color theme="1"/>
      <name val="Calibri"/>
      <family val="2"/>
      <scheme val="minor"/>
    </font>
    <font>
      <b/>
      <sz val="11"/>
      <color rgb="FFFF0000"/>
      <name val="Calibri"/>
      <family val="2"/>
      <scheme val="minor"/>
    </font>
    <font>
      <sz val="11"/>
      <name val="Calibri"/>
      <family val="2"/>
      <scheme val="minor"/>
    </font>
    <font>
      <u/>
      <sz val="11"/>
      <color theme="10"/>
      <name val="Calibri"/>
      <family val="2"/>
      <scheme val="minor"/>
    </font>
    <font>
      <sz val="9"/>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rgb="FFFF0000"/>
      </bottom>
      <diagonal/>
    </border>
    <border>
      <left/>
      <right style="medium">
        <color rgb="FFFF0000"/>
      </right>
      <top/>
      <bottom style="medium">
        <color rgb="FFFF0000"/>
      </bottom>
      <diagonal/>
    </border>
    <border>
      <left/>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82">
    <xf numFmtId="0" fontId="0" fillId="0" borderId="0" xfId="0"/>
    <xf numFmtId="44" fontId="0" fillId="0" borderId="0" xfId="1" applyFont="1"/>
    <xf numFmtId="44" fontId="0" fillId="0" borderId="0" xfId="0" applyNumberFormat="1"/>
    <xf numFmtId="0" fontId="0" fillId="0" borderId="0" xfId="0" applyFill="1"/>
    <xf numFmtId="44" fontId="0" fillId="0" borderId="0" xfId="1" applyFont="1" applyFill="1"/>
    <xf numFmtId="44" fontId="0" fillId="0" borderId="1" xfId="1" applyFont="1" applyBorder="1"/>
    <xf numFmtId="0" fontId="0" fillId="0" borderId="5" xfId="0" applyBorder="1"/>
    <xf numFmtId="0" fontId="0" fillId="0" borderId="0" xfId="0" applyBorder="1"/>
    <xf numFmtId="44" fontId="0" fillId="0" borderId="6" xfId="1" applyFont="1" applyBorder="1"/>
    <xf numFmtId="9" fontId="0" fillId="0" borderId="0" xfId="0" applyNumberFormat="1" applyBorder="1"/>
    <xf numFmtId="44" fontId="0" fillId="0" borderId="6" xfId="1" applyFont="1" applyBorder="1" applyAlignment="1">
      <alignment horizontal="center"/>
    </xf>
    <xf numFmtId="0" fontId="0" fillId="0" borderId="7" xfId="0" applyBorder="1"/>
    <xf numFmtId="0" fontId="0" fillId="0" borderId="8" xfId="0" applyBorder="1"/>
    <xf numFmtId="44" fontId="0" fillId="0" borderId="9" xfId="1" applyFont="1" applyBorder="1"/>
    <xf numFmtId="0" fontId="3" fillId="0" borderId="7" xfId="0" applyFont="1" applyBorder="1"/>
    <xf numFmtId="0" fontId="3" fillId="0" borderId="8" xfId="0" applyFont="1" applyBorder="1"/>
    <xf numFmtId="44" fontId="3" fillId="0" borderId="9" xfId="1" applyFont="1" applyBorder="1"/>
    <xf numFmtId="0" fontId="0" fillId="2" borderId="2" xfId="0" applyFill="1" applyBorder="1"/>
    <xf numFmtId="0" fontId="0" fillId="2" borderId="3" xfId="0" applyFill="1" applyBorder="1"/>
    <xf numFmtId="44" fontId="0" fillId="2" borderId="4" xfId="1" applyFont="1" applyFill="1" applyBorder="1"/>
    <xf numFmtId="0" fontId="0" fillId="0" borderId="5" xfId="0" applyFill="1" applyBorder="1"/>
    <xf numFmtId="0" fontId="0" fillId="0" borderId="0" xfId="0" applyFill="1" applyBorder="1"/>
    <xf numFmtId="44" fontId="0" fillId="0" borderId="6" xfId="1" applyFont="1" applyFill="1" applyBorder="1"/>
    <xf numFmtId="0" fontId="0" fillId="0" borderId="7" xfId="0" applyFill="1" applyBorder="1"/>
    <xf numFmtId="0" fontId="0" fillId="0" borderId="8" xfId="0" applyFill="1" applyBorder="1"/>
    <xf numFmtId="44" fontId="0" fillId="0" borderId="9" xfId="1" applyFont="1" applyFill="1" applyBorder="1"/>
    <xf numFmtId="0" fontId="0" fillId="0" borderId="0" xfId="0" applyBorder="1" applyAlignment="1">
      <alignment horizontal="center"/>
    </xf>
    <xf numFmtId="0" fontId="0" fillId="0" borderId="5" xfId="0" applyBorder="1" applyAlignment="1">
      <alignment horizontal="center"/>
    </xf>
    <xf numFmtId="9" fontId="3" fillId="0" borderId="8" xfId="0" applyNumberFormat="1" applyFont="1" applyBorder="1"/>
    <xf numFmtId="44" fontId="0" fillId="0" borderId="0" xfId="1" applyFont="1" applyBorder="1"/>
    <xf numFmtId="0" fontId="2" fillId="3" borderId="0" xfId="0" applyFont="1" applyFill="1" applyAlignment="1">
      <alignment horizontal="center"/>
    </xf>
    <xf numFmtId="9" fontId="2" fillId="0" borderId="0" xfId="0" applyNumberFormat="1" applyFont="1" applyFill="1" applyBorder="1"/>
    <xf numFmtId="9" fontId="6" fillId="0" borderId="0" xfId="0" applyNumberFormat="1" applyFont="1" applyFill="1" applyBorder="1"/>
    <xf numFmtId="0" fontId="3" fillId="0" borderId="0" xfId="0" applyFont="1"/>
    <xf numFmtId="0" fontId="0" fillId="0" borderId="0" xfId="0" applyFill="1" applyBorder="1" applyAlignment="1">
      <alignment horizontal="center"/>
    </xf>
    <xf numFmtId="9" fontId="0" fillId="0" borderId="0" xfId="0" applyNumberFormat="1" applyFill="1" applyBorder="1"/>
    <xf numFmtId="44" fontId="0" fillId="0" borderId="6" xfId="1" applyFont="1" applyFill="1" applyBorder="1" applyAlignment="1">
      <alignment horizontal="center"/>
    </xf>
    <xf numFmtId="0" fontId="0" fillId="0" borderId="0" xfId="0" applyFill="1" applyBorder="1" applyAlignment="1">
      <alignment horizontal="center"/>
    </xf>
    <xf numFmtId="44" fontId="0" fillId="0" borderId="0" xfId="1" applyFont="1" applyFill="1" applyBorder="1"/>
    <xf numFmtId="0" fontId="3" fillId="0" borderId="0" xfId="0" applyFont="1" applyFill="1" applyBorder="1"/>
    <xf numFmtId="44" fontId="3" fillId="0" borderId="0" xfId="1" applyFont="1" applyFill="1" applyBorder="1"/>
    <xf numFmtId="9" fontId="3" fillId="0" borderId="0" xfId="0" applyNumberFormat="1" applyFont="1" applyFill="1" applyBorder="1"/>
    <xf numFmtId="9" fontId="5" fillId="0" borderId="0" xfId="0" applyNumberFormat="1" applyFont="1" applyFill="1" applyBorder="1"/>
    <xf numFmtId="0" fontId="0" fillId="0" borderId="0" xfId="0" applyFill="1" applyBorder="1" applyAlignment="1"/>
    <xf numFmtId="44" fontId="0" fillId="0" borderId="1" xfId="0" applyNumberFormat="1" applyFill="1" applyBorder="1" applyAlignment="1"/>
    <xf numFmtId="44" fontId="0" fillId="0" borderId="1" xfId="1" applyFont="1" applyFill="1" applyBorder="1" applyAlignment="1">
      <alignment horizontal="center"/>
    </xf>
    <xf numFmtId="44" fontId="0" fillId="0" borderId="1" xfId="1" applyFont="1" applyFill="1" applyBorder="1"/>
    <xf numFmtId="0" fontId="0" fillId="0" borderId="5" xfId="0" applyFont="1" applyBorder="1"/>
    <xf numFmtId="0" fontId="4" fillId="0" borderId="0" xfId="0" applyFont="1" applyAlignment="1"/>
    <xf numFmtId="0" fontId="0" fillId="0" borderId="0" xfId="0" applyAlignment="1"/>
    <xf numFmtId="0" fontId="0" fillId="0" borderId="0" xfId="0" applyFill="1" applyBorder="1" applyAlignment="1">
      <alignment horizontal="center"/>
    </xf>
    <xf numFmtId="0" fontId="0" fillId="0" borderId="0" xfId="0" applyFill="1" applyBorder="1" applyAlignment="1">
      <alignment horizontal="left"/>
    </xf>
    <xf numFmtId="14" fontId="0" fillId="0" borderId="0" xfId="0" applyNumberFormat="1" applyAlignment="1">
      <alignment horizontal="left"/>
    </xf>
    <xf numFmtId="44" fontId="0" fillId="3" borderId="1" xfId="1" applyFont="1" applyFill="1" applyBorder="1" applyAlignment="1">
      <alignment horizontal="center"/>
    </xf>
    <xf numFmtId="44" fontId="0" fillId="3" borderId="1" xfId="1" applyFont="1" applyFill="1" applyBorder="1"/>
    <xf numFmtId="0" fontId="7" fillId="0" borderId="5" xfId="2" applyBorder="1"/>
    <xf numFmtId="44" fontId="0" fillId="0" borderId="16" xfId="1" applyFont="1" applyFill="1" applyBorder="1"/>
    <xf numFmtId="0" fontId="0" fillId="0" borderId="0" xfId="0" applyFill="1" applyBorder="1" applyAlignment="1">
      <alignment horizontal="center"/>
    </xf>
    <xf numFmtId="0" fontId="0" fillId="0" borderId="0" xfId="0" applyAlignment="1">
      <alignment horizontal="center"/>
    </xf>
    <xf numFmtId="9" fontId="0" fillId="0" borderId="0" xfId="0" applyNumberFormat="1"/>
    <xf numFmtId="9" fontId="2" fillId="3" borderId="0" xfId="0" applyNumberFormat="1" applyFont="1" applyFill="1"/>
    <xf numFmtId="9" fontId="6" fillId="0" borderId="0" xfId="0" applyNumberFormat="1" applyFont="1"/>
    <xf numFmtId="9" fontId="2" fillId="0" borderId="0" xfId="0" applyNumberFormat="1" applyFont="1" applyFill="1"/>
    <xf numFmtId="0" fontId="0" fillId="0" borderId="0" xfId="0" applyFill="1" applyAlignment="1">
      <alignment horizontal="center"/>
    </xf>
    <xf numFmtId="9" fontId="0" fillId="0" borderId="0" xfId="0" applyNumberFormat="1" applyFill="1"/>
    <xf numFmtId="9" fontId="3" fillId="0" borderId="8" xfId="0" applyNumberFormat="1" applyFont="1" applyFill="1" applyBorder="1"/>
    <xf numFmtId="9" fontId="5" fillId="0" borderId="8" xfId="0" applyNumberFormat="1" applyFont="1" applyFill="1" applyBorder="1"/>
    <xf numFmtId="9" fontId="0" fillId="3" borderId="0" xfId="0" applyNumberFormat="1" applyFill="1"/>
    <xf numFmtId="14" fontId="8" fillId="0" borderId="0" xfId="0" applyNumberFormat="1" applyFont="1"/>
    <xf numFmtId="9" fontId="0" fillId="3" borderId="0" xfId="0" applyNumberFormat="1" applyFill="1" applyBorder="1"/>
    <xf numFmtId="44" fontId="3" fillId="0" borderId="17" xfId="1" applyFont="1" applyFill="1" applyBorder="1"/>
    <xf numFmtId="0" fontId="0" fillId="0" borderId="13" xfId="0" applyFill="1" applyBorder="1" applyAlignment="1">
      <alignment horizontal="left" vertical="top" wrapText="1"/>
    </xf>
    <xf numFmtId="0" fontId="0" fillId="0" borderId="12" xfId="0" applyFill="1" applyBorder="1" applyAlignment="1">
      <alignment horizontal="left" vertical="top" wrapText="1"/>
    </xf>
    <xf numFmtId="0" fontId="0" fillId="0" borderId="14" xfId="0" applyFill="1" applyBorder="1" applyAlignment="1">
      <alignment horizontal="left" vertical="top" wrapText="1"/>
    </xf>
    <xf numFmtId="0" fontId="0" fillId="0" borderId="15" xfId="0" applyFill="1" applyBorder="1" applyAlignment="1">
      <alignment horizontal="lef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0" borderId="0" xfId="0" applyFill="1" applyBorder="1" applyAlignment="1">
      <alignment horizontal="center"/>
    </xf>
    <xf numFmtId="9" fontId="0" fillId="0" borderId="0" xfId="0" applyNumberFormat="1" applyBorder="1" applyAlignment="1">
      <alignment horizontal="center"/>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487136</xdr:colOff>
      <xdr:row>0</xdr:row>
      <xdr:rowOff>99332</xdr:rowOff>
    </xdr:from>
    <xdr:to>
      <xdr:col>7</xdr:col>
      <xdr:colOff>926946</xdr:colOff>
      <xdr:row>2</xdr:row>
      <xdr:rowOff>6803</xdr:rowOff>
    </xdr:to>
    <xdr:pic>
      <xdr:nvPicPr>
        <xdr:cNvPr id="2" name="Grafik 1">
          <a:extLst>
            <a:ext uri="{FF2B5EF4-FFF2-40B4-BE49-F238E27FC236}">
              <a16:creationId xmlns:a16="http://schemas.microsoft.com/office/drawing/2014/main" id="{87263E58-D1A0-44ED-96FF-5B37A8E8DA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78011" y="99332"/>
          <a:ext cx="1960481" cy="2884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487136</xdr:colOff>
      <xdr:row>0</xdr:row>
      <xdr:rowOff>99332</xdr:rowOff>
    </xdr:from>
    <xdr:to>
      <xdr:col>6</xdr:col>
      <xdr:colOff>923617</xdr:colOff>
      <xdr:row>1</xdr:row>
      <xdr:rowOff>197303</xdr:rowOff>
    </xdr:to>
    <xdr:pic>
      <xdr:nvPicPr>
        <xdr:cNvPr id="3" name="Grafik 2">
          <a:extLst>
            <a:ext uri="{FF2B5EF4-FFF2-40B4-BE49-F238E27FC236}">
              <a16:creationId xmlns:a16="http://schemas.microsoft.com/office/drawing/2014/main" id="{88E89C7B-8F9D-49D3-9D61-FF1FBA94C3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78011" y="99332"/>
          <a:ext cx="1960481" cy="2884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487136</xdr:colOff>
      <xdr:row>0</xdr:row>
      <xdr:rowOff>99332</xdr:rowOff>
    </xdr:from>
    <xdr:to>
      <xdr:col>6</xdr:col>
      <xdr:colOff>923617</xdr:colOff>
      <xdr:row>1</xdr:row>
      <xdr:rowOff>197303</xdr:rowOff>
    </xdr:to>
    <xdr:pic>
      <xdr:nvPicPr>
        <xdr:cNvPr id="2" name="Grafik 1">
          <a:extLst>
            <a:ext uri="{FF2B5EF4-FFF2-40B4-BE49-F238E27FC236}">
              <a16:creationId xmlns:a16="http://schemas.microsoft.com/office/drawing/2014/main" id="{E724ABDD-BD0B-4BD8-ADFC-04FA58951D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78011" y="99332"/>
          <a:ext cx="1960481" cy="2884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487136</xdr:colOff>
      <xdr:row>0</xdr:row>
      <xdr:rowOff>99332</xdr:rowOff>
    </xdr:from>
    <xdr:to>
      <xdr:col>7</xdr:col>
      <xdr:colOff>923617</xdr:colOff>
      <xdr:row>1</xdr:row>
      <xdr:rowOff>197303</xdr:rowOff>
    </xdr:to>
    <xdr:pic>
      <xdr:nvPicPr>
        <xdr:cNvPr id="2" name="Grafik 1">
          <a:extLst>
            <a:ext uri="{FF2B5EF4-FFF2-40B4-BE49-F238E27FC236}">
              <a16:creationId xmlns:a16="http://schemas.microsoft.com/office/drawing/2014/main" id="{76D1EC64-F111-44C7-BA02-721FFA4BBA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78011" y="99332"/>
          <a:ext cx="1960481" cy="2884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487136</xdr:colOff>
      <xdr:row>0</xdr:row>
      <xdr:rowOff>99332</xdr:rowOff>
    </xdr:from>
    <xdr:to>
      <xdr:col>6</xdr:col>
      <xdr:colOff>923617</xdr:colOff>
      <xdr:row>1</xdr:row>
      <xdr:rowOff>197303</xdr:rowOff>
    </xdr:to>
    <xdr:pic>
      <xdr:nvPicPr>
        <xdr:cNvPr id="2" name="Grafik 1">
          <a:extLst>
            <a:ext uri="{FF2B5EF4-FFF2-40B4-BE49-F238E27FC236}">
              <a16:creationId xmlns:a16="http://schemas.microsoft.com/office/drawing/2014/main" id="{BB0EEAE3-C554-4E57-B137-3CD3BD9622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78011" y="99332"/>
          <a:ext cx="1960481" cy="28847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vm.baden-wuerttemberg.de/de/service/foerderprogramme-und-aufrufe/kstb-bruecken"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505F4-2CFA-423C-81C1-F007B0093C11}">
  <sheetPr>
    <pageSetUpPr fitToPage="1"/>
  </sheetPr>
  <dimension ref="A2:J14"/>
  <sheetViews>
    <sheetView tabSelected="1" zoomScale="110" zoomScaleNormal="110" workbookViewId="0">
      <selection activeCell="D21" sqref="D21"/>
    </sheetView>
  </sheetViews>
  <sheetFormatPr baseColWidth="10" defaultRowHeight="15" x14ac:dyDescent="0.25"/>
  <cols>
    <col min="1" max="1" width="2.7109375" customWidth="1"/>
    <col min="4" max="4" width="13.5703125" customWidth="1"/>
    <col min="8" max="8" width="15.28515625" style="1" customWidth="1"/>
    <col min="10" max="10" width="13.85546875" bestFit="1" customWidth="1"/>
  </cols>
  <sheetData>
    <row r="2" spans="1:10" x14ac:dyDescent="0.25">
      <c r="B2" s="52">
        <v>46119</v>
      </c>
    </row>
    <row r="3" spans="1:10" ht="27.75" customHeight="1" x14ac:dyDescent="0.3">
      <c r="B3" s="48" t="s">
        <v>63</v>
      </c>
    </row>
    <row r="4" spans="1:10" ht="15.75" thickBot="1" x14ac:dyDescent="0.3">
      <c r="B4" s="50"/>
      <c r="C4" s="21"/>
      <c r="D4" s="21"/>
      <c r="E4" s="35"/>
      <c r="F4" s="35"/>
      <c r="G4" s="31"/>
      <c r="H4" s="38"/>
      <c r="I4" s="21"/>
      <c r="J4" s="2"/>
    </row>
    <row r="5" spans="1:10" x14ac:dyDescent="0.25">
      <c r="A5" s="7"/>
      <c r="B5" s="71" t="s">
        <v>41</v>
      </c>
      <c r="C5" s="72"/>
      <c r="D5" s="72"/>
      <c r="E5" s="72"/>
      <c r="F5" s="72"/>
      <c r="G5" s="72"/>
      <c r="H5" s="73"/>
      <c r="I5" s="21"/>
    </row>
    <row r="6" spans="1:10" ht="15.75" thickBot="1" x14ac:dyDescent="0.3">
      <c r="A6" s="7"/>
      <c r="B6" s="74"/>
      <c r="C6" s="75"/>
      <c r="D6" s="75"/>
      <c r="E6" s="75"/>
      <c r="F6" s="75"/>
      <c r="G6" s="75"/>
      <c r="H6" s="76"/>
      <c r="I6" s="21"/>
    </row>
    <row r="7" spans="1:10" ht="15.75" thickBot="1" x14ac:dyDescent="0.3">
      <c r="B7" s="50"/>
      <c r="C7" s="21"/>
      <c r="D7" s="21"/>
      <c r="E7" s="35"/>
      <c r="F7" s="35"/>
      <c r="G7" s="31"/>
      <c r="H7" s="38"/>
      <c r="I7" s="21"/>
    </row>
    <row r="8" spans="1:10" x14ac:dyDescent="0.25">
      <c r="B8" s="71" t="s">
        <v>42</v>
      </c>
      <c r="C8" s="72"/>
      <c r="D8" s="72"/>
      <c r="E8" s="72"/>
      <c r="F8" s="72"/>
      <c r="G8" s="72"/>
      <c r="H8" s="73"/>
      <c r="I8" s="21"/>
    </row>
    <row r="9" spans="1:10" ht="83.25" customHeight="1" thickBot="1" x14ac:dyDescent="0.3">
      <c r="B9" s="74"/>
      <c r="C9" s="75"/>
      <c r="D9" s="75"/>
      <c r="E9" s="75"/>
      <c r="F9" s="75"/>
      <c r="G9" s="75"/>
      <c r="H9" s="76"/>
      <c r="I9" s="21"/>
    </row>
    <row r="10" spans="1:10" x14ac:dyDescent="0.25">
      <c r="B10" s="37"/>
      <c r="C10" s="21"/>
      <c r="D10" s="21"/>
      <c r="E10" s="35"/>
      <c r="F10" s="35"/>
      <c r="G10" s="31"/>
      <c r="H10" s="38"/>
      <c r="I10" s="21"/>
    </row>
    <row r="11" spans="1:10" x14ac:dyDescent="0.25">
      <c r="B11" s="51" t="s">
        <v>43</v>
      </c>
      <c r="C11" s="21"/>
      <c r="D11" s="21"/>
      <c r="E11" s="35"/>
      <c r="F11" s="35"/>
      <c r="G11" s="31"/>
      <c r="H11" s="38"/>
      <c r="I11" s="21"/>
    </row>
    <row r="12" spans="1:10" x14ac:dyDescent="0.25">
      <c r="B12" s="51" t="s">
        <v>44</v>
      </c>
      <c r="C12" s="21"/>
      <c r="D12" s="21"/>
      <c r="E12" s="35"/>
      <c r="F12" s="35"/>
      <c r="G12" s="31"/>
      <c r="H12" s="38"/>
      <c r="I12" s="21"/>
    </row>
    <row r="13" spans="1:10" x14ac:dyDescent="0.25">
      <c r="B13" s="51" t="s">
        <v>45</v>
      </c>
      <c r="C13" s="21"/>
      <c r="D13" s="21"/>
      <c r="E13" s="41"/>
      <c r="F13" s="41"/>
      <c r="G13" s="42"/>
      <c r="H13" s="40"/>
      <c r="I13" s="21"/>
    </row>
    <row r="14" spans="1:10" x14ac:dyDescent="0.25">
      <c r="B14" s="21"/>
      <c r="C14" s="21"/>
      <c r="D14" s="21"/>
      <c r="E14" s="21"/>
      <c r="F14" s="21"/>
      <c r="G14" s="21"/>
      <c r="H14" s="38"/>
      <c r="I14" s="21"/>
    </row>
  </sheetData>
  <mergeCells count="2">
    <mergeCell ref="B5:H6"/>
    <mergeCell ref="B8:H9"/>
  </mergeCells>
  <pageMargins left="0.9055118110236221" right="0.70866141732283472" top="0.78740157480314965" bottom="0.78740157480314965"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81272-9255-4069-BD18-AF8BA2226E77}">
  <sheetPr>
    <pageSetUpPr fitToPage="1"/>
  </sheetPr>
  <dimension ref="A2:I51"/>
  <sheetViews>
    <sheetView topLeftCell="A34" zoomScale="140" zoomScaleNormal="140" workbookViewId="0">
      <selection activeCell="D43" sqref="D43:F43"/>
    </sheetView>
  </sheetViews>
  <sheetFormatPr baseColWidth="10" defaultRowHeight="15" x14ac:dyDescent="0.25"/>
  <cols>
    <col min="3" max="3" width="13.5703125" customWidth="1"/>
    <col min="7" max="7" width="15.42578125" style="1" bestFit="1" customWidth="1"/>
    <col min="9" max="9" width="13.85546875" bestFit="1" customWidth="1"/>
  </cols>
  <sheetData>
    <row r="2" spans="1:7" ht="42.75" customHeight="1" x14ac:dyDescent="0.3">
      <c r="A2" s="48" t="s">
        <v>48</v>
      </c>
      <c r="B2" s="49"/>
    </row>
    <row r="3" spans="1:7" x14ac:dyDescent="0.25">
      <c r="A3" t="s">
        <v>64</v>
      </c>
    </row>
    <row r="4" spans="1:7" x14ac:dyDescent="0.25">
      <c r="A4" s="33" t="s">
        <v>0</v>
      </c>
    </row>
    <row r="5" spans="1:7" x14ac:dyDescent="0.25">
      <c r="A5" t="s">
        <v>12</v>
      </c>
      <c r="G5" s="5">
        <v>2000000</v>
      </c>
    </row>
    <row r="6" spans="1:7" x14ac:dyDescent="0.25">
      <c r="A6" t="s">
        <v>46</v>
      </c>
      <c r="C6" s="30" t="s">
        <v>34</v>
      </c>
      <c r="D6" t="s">
        <v>47</v>
      </c>
      <c r="G6" s="29"/>
    </row>
    <row r="8" spans="1:7" x14ac:dyDescent="0.25">
      <c r="A8" s="77" t="s">
        <v>25</v>
      </c>
      <c r="B8" s="78"/>
      <c r="C8" s="78"/>
      <c r="D8" s="78"/>
      <c r="E8" s="78"/>
      <c r="F8" s="78"/>
      <c r="G8" s="79"/>
    </row>
    <row r="9" spans="1:7" x14ac:dyDescent="0.25">
      <c r="A9" s="6" t="s">
        <v>1</v>
      </c>
      <c r="B9" s="7"/>
      <c r="C9" s="9">
        <v>1</v>
      </c>
      <c r="D9" s="7"/>
      <c r="E9" s="7"/>
      <c r="F9" s="7"/>
      <c r="G9" s="8">
        <v>2000000</v>
      </c>
    </row>
    <row r="10" spans="1:7" x14ac:dyDescent="0.25">
      <c r="A10" s="6" t="s">
        <v>2</v>
      </c>
      <c r="B10" s="7"/>
      <c r="C10" s="7"/>
      <c r="D10" s="7"/>
      <c r="E10" s="7"/>
      <c r="F10" s="7"/>
      <c r="G10" s="10" t="s">
        <v>3</v>
      </c>
    </row>
    <row r="11" spans="1:7" x14ac:dyDescent="0.25">
      <c r="A11" s="6" t="s">
        <v>4</v>
      </c>
      <c r="B11" s="7"/>
      <c r="C11" s="7"/>
      <c r="D11" s="7"/>
      <c r="E11" s="7"/>
      <c r="F11" s="7"/>
      <c r="G11" s="10" t="s">
        <v>5</v>
      </c>
    </row>
    <row r="12" spans="1:7" x14ac:dyDescent="0.25">
      <c r="A12" s="6"/>
      <c r="B12" s="7"/>
      <c r="C12" s="7"/>
      <c r="D12" s="7"/>
      <c r="E12" s="7"/>
      <c r="F12" s="7"/>
      <c r="G12" s="8"/>
    </row>
    <row r="13" spans="1:7" x14ac:dyDescent="0.25">
      <c r="A13" s="6" t="s">
        <v>66</v>
      </c>
      <c r="B13" s="7"/>
      <c r="C13" s="32">
        <f>F49</f>
        <v>0</v>
      </c>
      <c r="D13" s="7"/>
      <c r="E13" s="7"/>
      <c r="F13" s="7"/>
      <c r="G13" s="8">
        <f>G49</f>
        <v>0</v>
      </c>
    </row>
    <row r="14" spans="1:7" x14ac:dyDescent="0.25">
      <c r="A14" s="6" t="s">
        <v>6</v>
      </c>
      <c r="B14" s="7"/>
      <c r="C14" s="60">
        <v>0</v>
      </c>
      <c r="D14" s="7"/>
      <c r="E14" s="7"/>
      <c r="F14" s="7"/>
      <c r="G14" s="8">
        <f>G13*C14</f>
        <v>0</v>
      </c>
    </row>
    <row r="15" spans="1:7" x14ac:dyDescent="0.25">
      <c r="A15" s="6" t="s">
        <v>7</v>
      </c>
      <c r="B15" s="7"/>
      <c r="C15" s="7"/>
      <c r="D15" s="7"/>
      <c r="E15" s="7"/>
      <c r="F15" s="7"/>
      <c r="G15" s="8">
        <f>SUM(G13:G14)</f>
        <v>0</v>
      </c>
    </row>
    <row r="16" spans="1:7" x14ac:dyDescent="0.25">
      <c r="A16" s="6"/>
      <c r="B16" s="7"/>
      <c r="C16" s="7"/>
      <c r="D16" s="7"/>
      <c r="E16" s="7"/>
      <c r="F16" s="7"/>
      <c r="G16" s="8"/>
    </row>
    <row r="17" spans="1:7" x14ac:dyDescent="0.25">
      <c r="A17" s="6" t="s">
        <v>8</v>
      </c>
      <c r="B17" s="7"/>
      <c r="C17" s="60">
        <v>0</v>
      </c>
      <c r="D17" s="7"/>
      <c r="E17" s="7"/>
      <c r="F17" s="7"/>
      <c r="G17" s="8">
        <f>(G15*C17)</f>
        <v>0</v>
      </c>
    </row>
    <row r="18" spans="1:7" x14ac:dyDescent="0.25">
      <c r="A18" s="6"/>
      <c r="B18" s="7"/>
      <c r="C18" s="7"/>
      <c r="D18" s="7"/>
      <c r="E18" s="7"/>
      <c r="F18" s="7"/>
      <c r="G18" s="8"/>
    </row>
    <row r="19" spans="1:7" x14ac:dyDescent="0.25">
      <c r="A19" s="6" t="s">
        <v>9</v>
      </c>
      <c r="B19" s="7"/>
      <c r="C19" s="7"/>
      <c r="D19" s="7"/>
      <c r="E19" s="7"/>
      <c r="F19" s="7"/>
      <c r="G19" s="8">
        <f>G15+G17</f>
        <v>0</v>
      </c>
    </row>
    <row r="20" spans="1:7" x14ac:dyDescent="0.25">
      <c r="A20" s="6" t="s">
        <v>10</v>
      </c>
      <c r="B20" s="7"/>
      <c r="C20" s="9">
        <v>0.19</v>
      </c>
      <c r="D20" s="7"/>
      <c r="E20" s="7"/>
      <c r="F20" s="7"/>
      <c r="G20" s="8">
        <f>G19*C20</f>
        <v>0</v>
      </c>
    </row>
    <row r="21" spans="1:7" x14ac:dyDescent="0.25">
      <c r="A21" s="14" t="s">
        <v>11</v>
      </c>
      <c r="B21" s="15"/>
      <c r="C21" s="15"/>
      <c r="D21" s="15"/>
      <c r="E21" s="15"/>
      <c r="F21" s="15"/>
      <c r="G21" s="16">
        <f>SUM(G19:G20)</f>
        <v>0</v>
      </c>
    </row>
    <row r="23" spans="1:7" x14ac:dyDescent="0.25">
      <c r="A23" s="77" t="s">
        <v>24</v>
      </c>
      <c r="B23" s="78"/>
      <c r="C23" s="78"/>
      <c r="D23" s="78"/>
      <c r="E23" s="78"/>
      <c r="F23" s="78"/>
      <c r="G23" s="79"/>
    </row>
    <row r="24" spans="1:7" x14ac:dyDescent="0.25">
      <c r="A24" s="6" t="s">
        <v>26</v>
      </c>
      <c r="B24" s="7"/>
      <c r="C24" s="7"/>
      <c r="D24" s="7"/>
      <c r="E24" s="7"/>
      <c r="F24" s="7"/>
      <c r="G24" s="8">
        <v>1500000</v>
      </c>
    </row>
    <row r="25" spans="1:7" x14ac:dyDescent="0.25">
      <c r="A25" s="6" t="s">
        <v>27</v>
      </c>
      <c r="B25" s="7"/>
      <c r="C25" s="7"/>
      <c r="D25" s="7"/>
      <c r="E25" s="7"/>
      <c r="F25" s="7"/>
      <c r="G25" s="8">
        <v>111967</v>
      </c>
    </row>
    <row r="26" spans="1:7" x14ac:dyDescent="0.25">
      <c r="A26" s="6" t="s">
        <v>28</v>
      </c>
      <c r="B26" s="7"/>
      <c r="C26" s="7"/>
      <c r="D26" s="7"/>
      <c r="E26" s="7"/>
      <c r="F26" s="7"/>
      <c r="G26" s="8">
        <v>127452</v>
      </c>
    </row>
    <row r="27" spans="1:7" x14ac:dyDescent="0.25">
      <c r="A27" s="6" t="s">
        <v>29</v>
      </c>
      <c r="B27" s="7"/>
      <c r="C27" s="7"/>
      <c r="D27" s="7"/>
      <c r="E27" s="7"/>
      <c r="F27" s="7"/>
      <c r="G27" s="8">
        <v>2000000</v>
      </c>
    </row>
    <row r="28" spans="1:7" x14ac:dyDescent="0.25">
      <c r="A28" s="6" t="s">
        <v>27</v>
      </c>
      <c r="B28" s="7"/>
      <c r="C28" s="7"/>
      <c r="D28" s="7"/>
      <c r="E28" s="7"/>
      <c r="F28" s="7"/>
      <c r="G28" s="8">
        <v>139692</v>
      </c>
    </row>
    <row r="29" spans="1:7" x14ac:dyDescent="0.25">
      <c r="A29" s="11" t="s">
        <v>28</v>
      </c>
      <c r="B29" s="12"/>
      <c r="C29" s="12"/>
      <c r="D29" s="12"/>
      <c r="E29" s="12"/>
      <c r="F29" s="12"/>
      <c r="G29" s="13">
        <v>159011</v>
      </c>
    </row>
    <row r="31" spans="1:7" x14ac:dyDescent="0.25">
      <c r="A31" s="17"/>
      <c r="B31" s="18"/>
      <c r="C31" s="18"/>
      <c r="D31" s="18" t="s">
        <v>30</v>
      </c>
      <c r="E31" s="18"/>
      <c r="F31" s="18"/>
      <c r="G31" s="19"/>
    </row>
    <row r="32" spans="1:7" s="3" customFormat="1" x14ac:dyDescent="0.25">
      <c r="A32" s="20" t="s">
        <v>27</v>
      </c>
      <c r="B32" s="21"/>
      <c r="C32" s="21"/>
      <c r="D32" s="21"/>
      <c r="E32" s="21"/>
      <c r="F32" s="21"/>
      <c r="G32" s="22">
        <v>139692</v>
      </c>
    </row>
    <row r="33" spans="1:9" s="3" customFormat="1" x14ac:dyDescent="0.25">
      <c r="A33" s="20" t="s">
        <v>31</v>
      </c>
      <c r="B33" s="21"/>
      <c r="C33" s="21"/>
      <c r="D33" s="21"/>
      <c r="E33" s="21"/>
      <c r="F33" s="21"/>
      <c r="G33" s="22">
        <v>144521.75</v>
      </c>
    </row>
    <row r="34" spans="1:9" s="3" customFormat="1" x14ac:dyDescent="0.25">
      <c r="A34" s="20" t="s">
        <v>5</v>
      </c>
      <c r="B34" s="21"/>
      <c r="C34" s="21"/>
      <c r="D34" s="21"/>
      <c r="E34" s="21"/>
      <c r="F34" s="21"/>
      <c r="G34" s="22">
        <v>149351.5</v>
      </c>
    </row>
    <row r="35" spans="1:9" s="3" customFormat="1" x14ac:dyDescent="0.25">
      <c r="A35" s="20" t="s">
        <v>32</v>
      </c>
      <c r="B35" s="21"/>
      <c r="C35" s="21"/>
      <c r="D35" s="21"/>
      <c r="E35" s="21"/>
      <c r="F35" s="21"/>
      <c r="G35" s="22">
        <v>154181.25</v>
      </c>
    </row>
    <row r="36" spans="1:9" s="3" customFormat="1" x14ac:dyDescent="0.25">
      <c r="A36" s="23" t="s">
        <v>28</v>
      </c>
      <c r="B36" s="24"/>
      <c r="C36" s="24"/>
      <c r="D36" s="24"/>
      <c r="E36" s="24"/>
      <c r="F36" s="24"/>
      <c r="G36" s="25">
        <v>159011</v>
      </c>
    </row>
    <row r="37" spans="1:9" s="3" customFormat="1" x14ac:dyDescent="0.25">
      <c r="G37" s="4"/>
    </row>
    <row r="38" spans="1:9" x14ac:dyDescent="0.25">
      <c r="A38" s="17"/>
      <c r="B38" s="18"/>
      <c r="C38" s="18"/>
      <c r="D38" s="18" t="s">
        <v>33</v>
      </c>
      <c r="E38" s="18"/>
      <c r="F38" s="18"/>
      <c r="G38" s="19"/>
    </row>
    <row r="39" spans="1:9" x14ac:dyDescent="0.25">
      <c r="A39" s="6"/>
      <c r="B39" s="7"/>
      <c r="C39" s="7"/>
      <c r="D39" s="26" t="s">
        <v>22</v>
      </c>
      <c r="E39" s="26"/>
      <c r="F39" s="26" t="s">
        <v>23</v>
      </c>
      <c r="G39" s="8"/>
    </row>
    <row r="40" spans="1:9" x14ac:dyDescent="0.25">
      <c r="A40" s="27">
        <v>1</v>
      </c>
      <c r="B40" s="7" t="s">
        <v>13</v>
      </c>
      <c r="C40" s="7"/>
      <c r="D40" s="9">
        <v>0.02</v>
      </c>
      <c r="E40" s="9"/>
      <c r="F40" s="69"/>
      <c r="G40" s="8">
        <f>G34*F40</f>
        <v>0</v>
      </c>
      <c r="I40" s="2"/>
    </row>
    <row r="41" spans="1:9" x14ac:dyDescent="0.25">
      <c r="A41" s="27">
        <v>2</v>
      </c>
      <c r="B41" s="7" t="s">
        <v>14</v>
      </c>
      <c r="C41" s="7"/>
      <c r="D41" s="9">
        <v>0.2</v>
      </c>
      <c r="E41" s="9"/>
      <c r="F41" s="69"/>
      <c r="G41" s="8">
        <f>G34*F41</f>
        <v>0</v>
      </c>
    </row>
    <row r="42" spans="1:9" x14ac:dyDescent="0.25">
      <c r="A42" s="27">
        <v>3</v>
      </c>
      <c r="B42" s="7" t="s">
        <v>15</v>
      </c>
      <c r="C42" s="7"/>
      <c r="D42" s="9">
        <v>0.25</v>
      </c>
      <c r="E42" s="9"/>
      <c r="F42" s="69"/>
      <c r="G42" s="8">
        <f>$G34*F42</f>
        <v>0</v>
      </c>
    </row>
    <row r="43" spans="1:9" x14ac:dyDescent="0.25">
      <c r="A43" s="27">
        <v>4</v>
      </c>
      <c r="B43" s="7" t="s">
        <v>16</v>
      </c>
      <c r="C43" s="7"/>
      <c r="D43" s="81" t="s">
        <v>68</v>
      </c>
      <c r="E43" s="81"/>
      <c r="F43" s="81"/>
      <c r="G43" s="8"/>
    </row>
    <row r="44" spans="1:9" x14ac:dyDescent="0.25">
      <c r="A44" s="27">
        <v>5</v>
      </c>
      <c r="B44" s="7" t="s">
        <v>17</v>
      </c>
      <c r="C44" s="7"/>
      <c r="D44" s="9">
        <v>0.15</v>
      </c>
      <c r="E44" s="9"/>
      <c r="F44" s="69"/>
      <c r="G44" s="8">
        <f>G34*F44</f>
        <v>0</v>
      </c>
    </row>
    <row r="45" spans="1:9" x14ac:dyDescent="0.25">
      <c r="A45" s="27">
        <v>6</v>
      </c>
      <c r="B45" s="7" t="s">
        <v>18</v>
      </c>
      <c r="C45" s="7"/>
      <c r="D45" s="9">
        <v>0.13</v>
      </c>
      <c r="E45" s="9"/>
      <c r="F45" s="69"/>
      <c r="G45" s="8">
        <f>G34*F45</f>
        <v>0</v>
      </c>
    </row>
    <row r="46" spans="1:9" x14ac:dyDescent="0.25">
      <c r="A46" s="27">
        <v>7</v>
      </c>
      <c r="B46" s="7" t="s">
        <v>19</v>
      </c>
      <c r="C46" s="7"/>
      <c r="D46" s="9">
        <v>0.04</v>
      </c>
      <c r="E46" s="9"/>
      <c r="F46" s="69"/>
      <c r="G46" s="8">
        <f>G34*F46</f>
        <v>0</v>
      </c>
    </row>
    <row r="47" spans="1:9" x14ac:dyDescent="0.25">
      <c r="A47" s="27">
        <v>8</v>
      </c>
      <c r="B47" s="7" t="s">
        <v>20</v>
      </c>
      <c r="C47" s="7"/>
      <c r="D47" s="9">
        <v>0.15</v>
      </c>
      <c r="E47" s="9"/>
      <c r="F47" s="69"/>
      <c r="G47" s="8">
        <f>G34*F47</f>
        <v>0</v>
      </c>
    </row>
    <row r="48" spans="1:9" x14ac:dyDescent="0.25">
      <c r="A48" s="27">
        <v>9</v>
      </c>
      <c r="B48" s="7" t="s">
        <v>21</v>
      </c>
      <c r="C48" s="7"/>
      <c r="D48" s="9">
        <v>0.01</v>
      </c>
      <c r="E48" s="9"/>
      <c r="F48" s="69"/>
      <c r="G48" s="8">
        <f>G34*F48</f>
        <v>0</v>
      </c>
    </row>
    <row r="49" spans="1:7" x14ac:dyDescent="0.25">
      <c r="A49" s="11"/>
      <c r="B49" s="12"/>
      <c r="C49" s="12"/>
      <c r="D49" s="28">
        <f>SUM(D40:D48)</f>
        <v>0.95000000000000007</v>
      </c>
      <c r="E49" s="28"/>
      <c r="F49" s="66">
        <f>SUM(F40:F48)</f>
        <v>0</v>
      </c>
      <c r="G49" s="16">
        <f>SUM(G40:G48)</f>
        <v>0</v>
      </c>
    </row>
    <row r="51" spans="1:7" x14ac:dyDescent="0.25">
      <c r="A51" s="68">
        <v>46119</v>
      </c>
    </row>
  </sheetData>
  <mergeCells count="3">
    <mergeCell ref="A8:G8"/>
    <mergeCell ref="A23:G23"/>
    <mergeCell ref="D43:F43"/>
  </mergeCells>
  <pageMargins left="0.9055118110236221" right="0.70866141732283472" top="0.78740157480314965" bottom="0.78740157480314965" header="0.31496062992125984" footer="0.31496062992125984"/>
  <pageSetup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3FD31-7FB5-41DD-8D04-AA81D5EC88E7}">
  <sheetPr>
    <pageSetUpPr fitToPage="1"/>
  </sheetPr>
  <dimension ref="A2:I48"/>
  <sheetViews>
    <sheetView topLeftCell="A22" zoomScale="140" zoomScaleNormal="140" workbookViewId="0">
      <selection activeCell="K39" sqref="K39"/>
    </sheetView>
  </sheetViews>
  <sheetFormatPr baseColWidth="10" defaultRowHeight="15" x14ac:dyDescent="0.25"/>
  <cols>
    <col min="3" max="3" width="13.5703125" customWidth="1"/>
    <col min="7" max="7" width="15.42578125" style="1" bestFit="1" customWidth="1"/>
    <col min="9" max="9" width="13.85546875" bestFit="1" customWidth="1"/>
  </cols>
  <sheetData>
    <row r="2" spans="1:7" ht="42.75" customHeight="1" x14ac:dyDescent="0.3">
      <c r="A2" s="48" t="s">
        <v>48</v>
      </c>
    </row>
    <row r="3" spans="1:7" x14ac:dyDescent="0.25">
      <c r="A3" t="s">
        <v>64</v>
      </c>
    </row>
    <row r="4" spans="1:7" x14ac:dyDescent="0.25">
      <c r="A4" s="33" t="s">
        <v>65</v>
      </c>
    </row>
    <row r="5" spans="1:7" x14ac:dyDescent="0.25">
      <c r="A5" t="s">
        <v>12</v>
      </c>
      <c r="G5" s="5">
        <v>2000000</v>
      </c>
    </row>
    <row r="6" spans="1:7" x14ac:dyDescent="0.25">
      <c r="A6" t="s">
        <v>46</v>
      </c>
      <c r="C6" s="30" t="s">
        <v>34</v>
      </c>
      <c r="D6" t="s">
        <v>47</v>
      </c>
      <c r="G6" s="29"/>
    </row>
    <row r="8" spans="1:7" x14ac:dyDescent="0.25">
      <c r="A8" s="77" t="s">
        <v>25</v>
      </c>
      <c r="B8" s="78"/>
      <c r="C8" s="78"/>
      <c r="D8" s="78"/>
      <c r="E8" s="78"/>
      <c r="F8" s="78"/>
      <c r="G8" s="79"/>
    </row>
    <row r="9" spans="1:7" x14ac:dyDescent="0.25">
      <c r="A9" s="6" t="s">
        <v>1</v>
      </c>
      <c r="C9" s="59">
        <v>0.9</v>
      </c>
      <c r="D9" s="62"/>
      <c r="G9" s="8">
        <f>G5*C9</f>
        <v>1800000</v>
      </c>
    </row>
    <row r="10" spans="1:7" x14ac:dyDescent="0.25">
      <c r="A10" s="6" t="s">
        <v>2</v>
      </c>
      <c r="G10" s="10" t="s">
        <v>3</v>
      </c>
    </row>
    <row r="11" spans="1:7" x14ac:dyDescent="0.25">
      <c r="A11" s="6" t="s">
        <v>4</v>
      </c>
      <c r="G11" s="10" t="s">
        <v>5</v>
      </c>
    </row>
    <row r="12" spans="1:7" x14ac:dyDescent="0.25">
      <c r="A12" s="6"/>
      <c r="G12" s="8"/>
    </row>
    <row r="13" spans="1:7" x14ac:dyDescent="0.25">
      <c r="A13" s="6" t="s">
        <v>66</v>
      </c>
      <c r="C13" s="61">
        <f>F46</f>
        <v>0</v>
      </c>
      <c r="G13" s="8">
        <f>G46</f>
        <v>0</v>
      </c>
    </row>
    <row r="14" spans="1:7" x14ac:dyDescent="0.25">
      <c r="A14" s="6" t="s">
        <v>6</v>
      </c>
      <c r="C14" s="60">
        <v>0</v>
      </c>
      <c r="G14" s="8">
        <f>G13*C14</f>
        <v>0</v>
      </c>
    </row>
    <row r="15" spans="1:7" x14ac:dyDescent="0.25">
      <c r="A15" s="6" t="s">
        <v>7</v>
      </c>
      <c r="G15" s="8">
        <f>SUM(G13:G14)</f>
        <v>0</v>
      </c>
    </row>
    <row r="16" spans="1:7" x14ac:dyDescent="0.25">
      <c r="A16" s="6"/>
      <c r="G16" s="8"/>
    </row>
    <row r="17" spans="1:7" x14ac:dyDescent="0.25">
      <c r="A17" s="6" t="s">
        <v>8</v>
      </c>
      <c r="C17" s="60">
        <v>0</v>
      </c>
      <c r="D17" s="3"/>
      <c r="G17" s="8">
        <f>(G15*C17)</f>
        <v>0</v>
      </c>
    </row>
    <row r="18" spans="1:7" x14ac:dyDescent="0.25">
      <c r="A18" s="6"/>
      <c r="G18" s="8"/>
    </row>
    <row r="19" spans="1:7" x14ac:dyDescent="0.25">
      <c r="A19" s="6" t="s">
        <v>9</v>
      </c>
      <c r="G19" s="8">
        <f>G15+G17</f>
        <v>0</v>
      </c>
    </row>
    <row r="20" spans="1:7" x14ac:dyDescent="0.25">
      <c r="A20" s="6" t="s">
        <v>10</v>
      </c>
      <c r="C20" s="59">
        <v>0.19</v>
      </c>
      <c r="G20" s="8">
        <f>G19*C20</f>
        <v>0</v>
      </c>
    </row>
    <row r="21" spans="1:7" x14ac:dyDescent="0.25">
      <c r="A21" s="14" t="s">
        <v>11</v>
      </c>
      <c r="B21" s="15"/>
      <c r="C21" s="15"/>
      <c r="D21" s="15"/>
      <c r="E21" s="15"/>
      <c r="F21" s="15"/>
      <c r="G21" s="16">
        <f>SUM(G19:G20)</f>
        <v>0</v>
      </c>
    </row>
    <row r="23" spans="1:7" x14ac:dyDescent="0.25">
      <c r="A23" s="77" t="s">
        <v>24</v>
      </c>
      <c r="B23" s="78"/>
      <c r="C23" s="78"/>
      <c r="D23" s="78"/>
      <c r="E23" s="78"/>
      <c r="F23" s="78"/>
      <c r="G23" s="79"/>
    </row>
    <row r="24" spans="1:7" x14ac:dyDescent="0.25">
      <c r="A24" s="6" t="s">
        <v>26</v>
      </c>
      <c r="G24" s="8">
        <v>1500000</v>
      </c>
    </row>
    <row r="25" spans="1:7" x14ac:dyDescent="0.25">
      <c r="A25" s="6" t="s">
        <v>27</v>
      </c>
      <c r="G25" s="8">
        <v>105865</v>
      </c>
    </row>
    <row r="26" spans="1:7" x14ac:dyDescent="0.25">
      <c r="A26" s="6" t="s">
        <v>28</v>
      </c>
      <c r="G26" s="8">
        <v>132034</v>
      </c>
    </row>
    <row r="27" spans="1:7" x14ac:dyDescent="0.25">
      <c r="A27" s="6" t="s">
        <v>29</v>
      </c>
      <c r="G27" s="8">
        <v>2000000</v>
      </c>
    </row>
    <row r="28" spans="1:7" x14ac:dyDescent="0.25">
      <c r="A28" s="6" t="s">
        <v>27</v>
      </c>
      <c r="G28" s="8">
        <v>132684</v>
      </c>
    </row>
    <row r="29" spans="1:7" x14ac:dyDescent="0.25">
      <c r="A29" s="11" t="s">
        <v>28</v>
      </c>
      <c r="B29" s="12"/>
      <c r="C29" s="12"/>
      <c r="D29" s="12"/>
      <c r="E29" s="12"/>
      <c r="F29" s="12"/>
      <c r="G29" s="13">
        <v>165483</v>
      </c>
    </row>
    <row r="31" spans="1:7" x14ac:dyDescent="0.25">
      <c r="A31" s="17"/>
      <c r="B31" s="18"/>
      <c r="C31" s="18"/>
      <c r="D31" s="18" t="s">
        <v>30</v>
      </c>
      <c r="E31" s="18"/>
      <c r="F31" s="18"/>
      <c r="G31" s="19"/>
    </row>
    <row r="32" spans="1:7" x14ac:dyDescent="0.25">
      <c r="A32" s="6" t="s">
        <v>27</v>
      </c>
      <c r="G32" s="22">
        <f>G25+((G9-G24)*(G28-G25))/(G27-G24)</f>
        <v>121956.4</v>
      </c>
    </row>
    <row r="33" spans="1:9" x14ac:dyDescent="0.25">
      <c r="A33" s="6" t="s">
        <v>31</v>
      </c>
      <c r="G33" s="22">
        <f>(G34-G32)/2+G32</f>
        <v>129493.15</v>
      </c>
    </row>
    <row r="34" spans="1:9" x14ac:dyDescent="0.25">
      <c r="A34" s="6" t="s">
        <v>5</v>
      </c>
      <c r="G34" s="22">
        <f>(G36-G32)/2+G32</f>
        <v>137029.9</v>
      </c>
    </row>
    <row r="35" spans="1:9" x14ac:dyDescent="0.25">
      <c r="A35" s="6" t="s">
        <v>32</v>
      </c>
      <c r="G35" s="22">
        <f>(G36-G34)/2+G34</f>
        <v>144566.65</v>
      </c>
    </row>
    <row r="36" spans="1:9" x14ac:dyDescent="0.25">
      <c r="A36" s="11" t="s">
        <v>28</v>
      </c>
      <c r="B36" s="12"/>
      <c r="C36" s="12"/>
      <c r="D36" s="12"/>
      <c r="E36" s="12"/>
      <c r="F36" s="12"/>
      <c r="G36" s="25">
        <f>G26+((G9-G24)*(G29-G26))/(G27-G24)</f>
        <v>152103.4</v>
      </c>
    </row>
    <row r="37" spans="1:9" x14ac:dyDescent="0.25">
      <c r="G37" s="4"/>
    </row>
    <row r="38" spans="1:9" x14ac:dyDescent="0.25">
      <c r="A38" s="17"/>
      <c r="B38" s="18"/>
      <c r="C38" s="18"/>
      <c r="D38" s="18" t="s">
        <v>33</v>
      </c>
      <c r="E38" s="18"/>
      <c r="F38" s="18"/>
      <c r="G38" s="19"/>
    </row>
    <row r="39" spans="1:9" x14ac:dyDescent="0.25">
      <c r="A39" s="6"/>
      <c r="D39" s="58" t="s">
        <v>22</v>
      </c>
      <c r="E39" s="63"/>
      <c r="F39" s="58" t="s">
        <v>23</v>
      </c>
      <c r="G39" s="8"/>
    </row>
    <row r="40" spans="1:9" x14ac:dyDescent="0.25">
      <c r="A40" s="27">
        <v>1</v>
      </c>
      <c r="B40" t="s">
        <v>13</v>
      </c>
      <c r="D40" s="59">
        <v>0.03</v>
      </c>
      <c r="E40" s="64"/>
      <c r="F40" s="67"/>
      <c r="G40" s="8">
        <f>G34*F40</f>
        <v>0</v>
      </c>
      <c r="I40" s="2"/>
    </row>
    <row r="41" spans="1:9" x14ac:dyDescent="0.25">
      <c r="A41" s="27">
        <v>2</v>
      </c>
      <c r="B41" t="s">
        <v>14</v>
      </c>
      <c r="D41" s="59">
        <v>0.1</v>
      </c>
      <c r="E41" s="64"/>
      <c r="F41" s="67"/>
      <c r="G41" s="8">
        <f>G34*F41</f>
        <v>0</v>
      </c>
    </row>
    <row r="42" spans="1:9" x14ac:dyDescent="0.25">
      <c r="A42" s="27">
        <v>3</v>
      </c>
      <c r="B42" t="s">
        <v>15</v>
      </c>
      <c r="D42" s="59">
        <v>0.15</v>
      </c>
      <c r="E42" s="64"/>
      <c r="F42" s="67"/>
      <c r="G42" s="8">
        <f>$G34*F42</f>
        <v>0</v>
      </c>
    </row>
    <row r="43" spans="1:9" x14ac:dyDescent="0.25">
      <c r="A43" s="27">
        <v>4</v>
      </c>
      <c r="B43" t="s">
        <v>16</v>
      </c>
      <c r="D43" s="81" t="s">
        <v>68</v>
      </c>
      <c r="E43" s="81"/>
      <c r="F43" s="81"/>
      <c r="G43" s="8">
        <f>G34*F43</f>
        <v>0</v>
      </c>
    </row>
    <row r="44" spans="1:9" x14ac:dyDescent="0.25">
      <c r="A44" s="27">
        <v>5</v>
      </c>
      <c r="B44" t="s">
        <v>17</v>
      </c>
      <c r="D44" s="59">
        <v>0.4</v>
      </c>
      <c r="E44" s="64"/>
      <c r="F44" s="67"/>
      <c r="G44" s="8">
        <f>G34*F44</f>
        <v>0</v>
      </c>
    </row>
    <row r="45" spans="1:9" x14ac:dyDescent="0.25">
      <c r="A45" s="27">
        <v>6</v>
      </c>
      <c r="B45" t="s">
        <v>18</v>
      </c>
      <c r="D45" s="59">
        <v>0.02</v>
      </c>
      <c r="E45" s="64"/>
      <c r="F45" s="67"/>
      <c r="G45" s="8">
        <f>G34*F45</f>
        <v>0</v>
      </c>
    </row>
    <row r="46" spans="1:9" x14ac:dyDescent="0.25">
      <c r="A46" s="11"/>
      <c r="B46" s="12"/>
      <c r="C46" s="12"/>
      <c r="D46" s="28">
        <f>SUM(D40:D45)</f>
        <v>0.70000000000000007</v>
      </c>
      <c r="E46" s="65"/>
      <c r="F46" s="28">
        <f>SUM(F40:F45)</f>
        <v>0</v>
      </c>
      <c r="G46" s="16">
        <f>SUM(G40:G45)</f>
        <v>0</v>
      </c>
    </row>
    <row r="48" spans="1:9" x14ac:dyDescent="0.25">
      <c r="A48" s="68">
        <v>46119</v>
      </c>
    </row>
  </sheetData>
  <mergeCells count="3">
    <mergeCell ref="A8:G8"/>
    <mergeCell ref="A23:G23"/>
    <mergeCell ref="D43:F43"/>
  </mergeCells>
  <pageMargins left="0.9055118110236221" right="0.70866141732283472" top="0.78740157480314965" bottom="0.78740157480314965" header="0.31496062992125984" footer="0.31496062992125984"/>
  <pageSetup scale="9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A13CC-603F-454C-B206-62520B971149}">
  <sheetPr>
    <pageSetUpPr fitToPage="1"/>
  </sheetPr>
  <dimension ref="B2:H28"/>
  <sheetViews>
    <sheetView zoomScale="140" zoomScaleNormal="140" workbookViewId="0">
      <selection activeCell="H18" sqref="H18"/>
    </sheetView>
  </sheetViews>
  <sheetFormatPr baseColWidth="10" defaultRowHeight="15" x14ac:dyDescent="0.25"/>
  <cols>
    <col min="1" max="1" width="2.5703125" customWidth="1"/>
    <col min="4" max="4" width="13.5703125" customWidth="1"/>
    <col min="8" max="8" width="15.42578125" style="1" bestFit="1" customWidth="1"/>
    <col min="10" max="10" width="13.85546875" bestFit="1" customWidth="1"/>
  </cols>
  <sheetData>
    <row r="2" spans="2:8" ht="42.75" customHeight="1" x14ac:dyDescent="0.3">
      <c r="B2" s="48" t="s">
        <v>48</v>
      </c>
      <c r="C2" s="49"/>
    </row>
    <row r="3" spans="2:8" x14ac:dyDescent="0.25">
      <c r="B3" t="s">
        <v>64</v>
      </c>
    </row>
    <row r="4" spans="2:8" x14ac:dyDescent="0.25">
      <c r="B4" s="33" t="s">
        <v>49</v>
      </c>
    </row>
    <row r="5" spans="2:8" x14ac:dyDescent="0.25">
      <c r="B5" t="s">
        <v>12</v>
      </c>
      <c r="H5" s="5">
        <v>2000000</v>
      </c>
    </row>
    <row r="6" spans="2:8" x14ac:dyDescent="0.25">
      <c r="B6" t="s">
        <v>46</v>
      </c>
      <c r="D6" s="30" t="s">
        <v>34</v>
      </c>
      <c r="E6" t="s">
        <v>47</v>
      </c>
      <c r="H6" s="29"/>
    </row>
    <row r="8" spans="2:8" x14ac:dyDescent="0.25">
      <c r="B8" s="77" t="s">
        <v>50</v>
      </c>
      <c r="C8" s="78"/>
      <c r="D8" s="78"/>
      <c r="E8" s="78"/>
      <c r="F8" s="78"/>
      <c r="G8" s="78"/>
      <c r="H8" s="79"/>
    </row>
    <row r="9" spans="2:8" x14ac:dyDescent="0.25">
      <c r="B9" s="6"/>
      <c r="C9" s="7"/>
      <c r="D9" s="9"/>
      <c r="E9" s="7"/>
      <c r="F9" s="7"/>
      <c r="G9" s="7"/>
      <c r="H9" s="8"/>
    </row>
    <row r="10" spans="2:8" x14ac:dyDescent="0.25">
      <c r="B10" s="6" t="s">
        <v>51</v>
      </c>
      <c r="C10" s="7"/>
      <c r="D10" s="7"/>
      <c r="E10" s="7"/>
      <c r="F10" s="7"/>
      <c r="G10" s="7"/>
      <c r="H10" s="10"/>
    </row>
    <row r="11" spans="2:8" x14ac:dyDescent="0.25">
      <c r="B11" s="6" t="s">
        <v>52</v>
      </c>
      <c r="C11" s="7"/>
      <c r="D11" s="7"/>
      <c r="E11" s="7"/>
      <c r="F11" s="7"/>
      <c r="G11" s="7"/>
      <c r="H11" s="10"/>
    </row>
    <row r="12" spans="2:8" x14ac:dyDescent="0.25">
      <c r="B12" s="6" t="s">
        <v>55</v>
      </c>
      <c r="C12" s="7"/>
      <c r="D12" s="7"/>
      <c r="E12" s="7"/>
      <c r="F12" s="7"/>
      <c r="G12" s="7"/>
      <c r="H12" s="8"/>
    </row>
    <row r="13" spans="2:8" x14ac:dyDescent="0.25">
      <c r="B13" s="55" t="s">
        <v>53</v>
      </c>
      <c r="C13" s="21"/>
      <c r="D13" s="32"/>
      <c r="E13" s="7"/>
      <c r="F13" s="7"/>
      <c r="G13" s="7"/>
      <c r="H13" s="8"/>
    </row>
    <row r="14" spans="2:8" x14ac:dyDescent="0.25">
      <c r="B14" s="6"/>
      <c r="C14" s="21"/>
      <c r="D14" s="31"/>
      <c r="E14" s="7"/>
      <c r="F14" s="7"/>
      <c r="G14" s="7"/>
      <c r="H14" s="8"/>
    </row>
    <row r="15" spans="2:8" x14ac:dyDescent="0.25">
      <c r="B15" s="6"/>
      <c r="C15" s="7"/>
      <c r="D15" s="7"/>
      <c r="E15" s="7"/>
      <c r="F15" s="7"/>
      <c r="G15" s="7"/>
      <c r="H15" s="8"/>
    </row>
    <row r="16" spans="2:8" x14ac:dyDescent="0.25">
      <c r="B16" s="6"/>
      <c r="C16" s="7"/>
      <c r="D16" s="7"/>
      <c r="E16" s="7"/>
      <c r="F16" s="7"/>
      <c r="G16" s="7"/>
      <c r="H16" s="8"/>
    </row>
    <row r="17" spans="2:8" x14ac:dyDescent="0.25">
      <c r="B17" s="6" t="s">
        <v>67</v>
      </c>
      <c r="C17" s="7"/>
      <c r="D17" s="9"/>
      <c r="E17" s="7"/>
      <c r="F17" s="7"/>
      <c r="G17" s="7"/>
      <c r="H17" s="54">
        <v>0</v>
      </c>
    </row>
    <row r="18" spans="2:8" x14ac:dyDescent="0.25">
      <c r="B18" s="14"/>
      <c r="C18" s="15"/>
      <c r="D18" s="15"/>
      <c r="E18" s="15"/>
      <c r="F18" s="15"/>
      <c r="G18" s="15"/>
      <c r="H18" s="16"/>
    </row>
    <row r="20" spans="2:8" x14ac:dyDescent="0.25">
      <c r="B20" s="77" t="s">
        <v>54</v>
      </c>
      <c r="C20" s="78"/>
      <c r="D20" s="78"/>
      <c r="E20" s="78"/>
      <c r="F20" s="78"/>
      <c r="G20" s="78"/>
      <c r="H20" s="79"/>
    </row>
    <row r="21" spans="2:8" x14ac:dyDescent="0.25">
      <c r="B21" s="6"/>
      <c r="C21" s="7"/>
      <c r="D21" s="9"/>
      <c r="E21" s="7"/>
      <c r="F21" s="7"/>
      <c r="G21" s="7"/>
      <c r="H21" s="8"/>
    </row>
    <row r="22" spans="2:8" x14ac:dyDescent="0.25">
      <c r="B22" s="6" t="s">
        <v>56</v>
      </c>
      <c r="C22" s="7"/>
      <c r="D22" s="7"/>
      <c r="E22" s="7"/>
      <c r="F22" s="7"/>
      <c r="G22" s="7"/>
      <c r="H22" s="53"/>
    </row>
    <row r="23" spans="2:8" x14ac:dyDescent="0.25">
      <c r="B23" s="6" t="s">
        <v>57</v>
      </c>
      <c r="C23" s="7"/>
      <c r="D23" s="7"/>
      <c r="E23" s="7"/>
      <c r="F23" s="7"/>
      <c r="G23" s="7"/>
      <c r="H23" s="53"/>
    </row>
    <row r="24" spans="2:8" x14ac:dyDescent="0.25">
      <c r="B24" s="6" t="s">
        <v>58</v>
      </c>
      <c r="C24" s="7"/>
      <c r="D24" s="7"/>
      <c r="E24" s="7"/>
      <c r="F24" s="7"/>
      <c r="G24" s="7"/>
      <c r="H24" s="54"/>
    </row>
    <row r="25" spans="2:8" x14ac:dyDescent="0.25">
      <c r="B25" s="6" t="s">
        <v>59</v>
      </c>
      <c r="C25" s="21"/>
      <c r="D25" s="32"/>
      <c r="E25" s="7"/>
      <c r="F25" s="7"/>
      <c r="G25" s="7"/>
      <c r="H25" s="54"/>
    </row>
    <row r="26" spans="2:8" x14ac:dyDescent="0.25">
      <c r="B26" s="6" t="s">
        <v>60</v>
      </c>
      <c r="C26" s="21"/>
      <c r="D26" s="31"/>
      <c r="E26" s="7"/>
      <c r="F26" s="7"/>
      <c r="G26" s="7"/>
      <c r="H26" s="54"/>
    </row>
    <row r="27" spans="2:8" x14ac:dyDescent="0.25">
      <c r="B27" s="6" t="s">
        <v>61</v>
      </c>
      <c r="C27" s="21"/>
      <c r="D27" s="21"/>
      <c r="E27" s="7"/>
      <c r="F27" s="7"/>
      <c r="G27" s="7"/>
      <c r="H27" s="54"/>
    </row>
    <row r="28" spans="2:8" x14ac:dyDescent="0.25">
      <c r="B28" s="14"/>
      <c r="C28" s="15"/>
      <c r="D28" s="15"/>
      <c r="E28" s="15"/>
      <c r="F28" s="15"/>
      <c r="G28" s="15"/>
      <c r="H28" s="16"/>
    </row>
  </sheetData>
  <mergeCells count="2">
    <mergeCell ref="B8:H8"/>
    <mergeCell ref="B20:H20"/>
  </mergeCells>
  <hyperlinks>
    <hyperlink ref="B13" r:id="rId1" display="https://vm.baden-wuerttemberg.de/de/service/foerderprogramme-und-aufrufe/kstb-bruecken" xr:uid="{C3B8180F-EFBD-4659-AEB2-47D6726AF57F}"/>
  </hyperlinks>
  <pageMargins left="0.9055118110236221" right="0.70866141732283472" top="0.78740157480314965" bottom="0.78740157480314965" header="0.31496062992125984" footer="0.31496062992125984"/>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1B35-F738-4CEE-869E-89A3C5ACD984}">
  <sheetPr>
    <pageSetUpPr fitToPage="1"/>
  </sheetPr>
  <dimension ref="A2:I49"/>
  <sheetViews>
    <sheetView zoomScale="140" zoomScaleNormal="140" workbookViewId="0">
      <selection activeCell="D21" sqref="D21"/>
    </sheetView>
  </sheetViews>
  <sheetFormatPr baseColWidth="10" defaultRowHeight="15" x14ac:dyDescent="0.25"/>
  <cols>
    <col min="3" max="3" width="13.5703125" customWidth="1"/>
    <col min="7" max="7" width="15.42578125" style="1" bestFit="1" customWidth="1"/>
    <col min="9" max="9" width="13.85546875" bestFit="1" customWidth="1"/>
  </cols>
  <sheetData>
    <row r="2" spans="1:9" ht="42.75" customHeight="1" x14ac:dyDescent="0.3">
      <c r="A2" s="48" t="s">
        <v>48</v>
      </c>
    </row>
    <row r="3" spans="1:9" x14ac:dyDescent="0.25">
      <c r="A3" t="s">
        <v>64</v>
      </c>
    </row>
    <row r="4" spans="1:9" x14ac:dyDescent="0.25">
      <c r="A4" t="s">
        <v>12</v>
      </c>
      <c r="G4" s="5">
        <v>2000000</v>
      </c>
    </row>
    <row r="5" spans="1:9" x14ac:dyDescent="0.25">
      <c r="G5" s="29"/>
    </row>
    <row r="6" spans="1:9" x14ac:dyDescent="0.25">
      <c r="G6" s="29"/>
    </row>
    <row r="7" spans="1:9" x14ac:dyDescent="0.25">
      <c r="G7" s="29"/>
    </row>
    <row r="8" spans="1:9" x14ac:dyDescent="0.25">
      <c r="A8" s="77" t="s">
        <v>39</v>
      </c>
      <c r="B8" s="78"/>
      <c r="C8" s="78"/>
      <c r="D8" s="78"/>
      <c r="E8" s="78"/>
      <c r="F8" s="78"/>
      <c r="G8" s="79"/>
    </row>
    <row r="9" spans="1:9" x14ac:dyDescent="0.25">
      <c r="A9" s="6"/>
      <c r="B9" s="7"/>
      <c r="C9" s="7"/>
      <c r="D9" s="7"/>
      <c r="E9" s="7"/>
      <c r="F9" s="7"/>
      <c r="G9" s="8"/>
    </row>
    <row r="10" spans="1:9" x14ac:dyDescent="0.25">
      <c r="A10" s="47" t="s">
        <v>40</v>
      </c>
      <c r="B10" s="43"/>
      <c r="C10" s="43"/>
      <c r="D10" s="43"/>
      <c r="E10" s="43"/>
      <c r="F10" s="7" t="s">
        <v>35</v>
      </c>
      <c r="G10" s="44">
        <f>Objektplanung!G19</f>
        <v>0</v>
      </c>
    </row>
    <row r="11" spans="1:9" x14ac:dyDescent="0.25">
      <c r="A11" s="47" t="s">
        <v>65</v>
      </c>
      <c r="B11" s="57"/>
      <c r="C11" s="57"/>
      <c r="D11" s="57"/>
      <c r="E11" s="57"/>
      <c r="F11" s="7" t="s">
        <v>35</v>
      </c>
      <c r="G11" s="44">
        <f>Tragwerksplanung!G19</f>
        <v>0</v>
      </c>
    </row>
    <row r="12" spans="1:9" x14ac:dyDescent="0.25">
      <c r="A12" s="20"/>
      <c r="B12" s="21"/>
      <c r="C12" s="21"/>
      <c r="D12" s="21"/>
      <c r="E12" s="21"/>
      <c r="F12" s="7"/>
      <c r="G12" s="36"/>
    </row>
    <row r="13" spans="1:9" x14ac:dyDescent="0.25">
      <c r="A13" s="20" t="s">
        <v>62</v>
      </c>
      <c r="B13" s="21"/>
      <c r="C13" s="21"/>
      <c r="D13" s="21"/>
      <c r="E13" s="21"/>
      <c r="F13" s="7" t="s">
        <v>35</v>
      </c>
      <c r="G13" s="45">
        <f>'Besondere Leistung und Std-Lohn'!H17</f>
        <v>0</v>
      </c>
    </row>
    <row r="14" spans="1:9" x14ac:dyDescent="0.25">
      <c r="A14" s="20"/>
      <c r="B14" s="21"/>
      <c r="C14" s="21"/>
      <c r="D14" s="21"/>
      <c r="E14" s="21"/>
      <c r="F14" s="7"/>
      <c r="G14" s="22"/>
    </row>
    <row r="15" spans="1:9" x14ac:dyDescent="0.25">
      <c r="A15" s="20" t="s">
        <v>35</v>
      </c>
      <c r="B15" s="21"/>
      <c r="C15" s="32"/>
      <c r="D15" s="21"/>
      <c r="E15" s="21"/>
      <c r="F15" s="7"/>
      <c r="G15" s="46">
        <f>SUM(G10:G14)</f>
        <v>0</v>
      </c>
    </row>
    <row r="16" spans="1:9" ht="15.75" thickBot="1" x14ac:dyDescent="0.3">
      <c r="A16" s="20" t="s">
        <v>36</v>
      </c>
      <c r="B16" s="21"/>
      <c r="C16" s="31"/>
      <c r="D16" s="21"/>
      <c r="E16" s="21"/>
      <c r="F16" s="7"/>
      <c r="G16" s="56">
        <f>(G15*1.19)-G15</f>
        <v>0</v>
      </c>
      <c r="I16" s="2"/>
    </row>
    <row r="17" spans="1:7" x14ac:dyDescent="0.25">
      <c r="A17" s="23" t="s">
        <v>37</v>
      </c>
      <c r="B17" s="24"/>
      <c r="C17" s="24"/>
      <c r="D17" s="24"/>
      <c r="E17" s="24"/>
      <c r="F17" s="12" t="s">
        <v>38</v>
      </c>
      <c r="G17" s="70">
        <f>G15+G16</f>
        <v>0</v>
      </c>
    </row>
    <row r="18" spans="1:7" x14ac:dyDescent="0.25">
      <c r="A18" s="21"/>
      <c r="B18" s="21"/>
      <c r="C18" s="21"/>
      <c r="D18" s="21"/>
      <c r="E18" s="21"/>
      <c r="F18" s="21"/>
      <c r="G18" s="38"/>
    </row>
    <row r="19" spans="1:7" x14ac:dyDescent="0.25">
      <c r="A19" s="21"/>
      <c r="B19" s="21"/>
      <c r="C19" s="31"/>
      <c r="D19" s="21"/>
      <c r="E19" s="21"/>
      <c r="F19" s="21"/>
      <c r="G19" s="38"/>
    </row>
    <row r="20" spans="1:7" x14ac:dyDescent="0.25">
      <c r="A20" s="21"/>
      <c r="B20" s="21"/>
      <c r="C20" s="21"/>
      <c r="D20" s="21"/>
      <c r="E20" s="21"/>
      <c r="F20" s="21"/>
      <c r="G20" s="38"/>
    </row>
    <row r="21" spans="1:7" x14ac:dyDescent="0.25">
      <c r="A21" s="21"/>
      <c r="B21" s="21"/>
      <c r="C21" s="21"/>
      <c r="D21" s="21"/>
      <c r="E21" s="21"/>
      <c r="F21" s="21"/>
      <c r="G21" s="38"/>
    </row>
    <row r="22" spans="1:7" x14ac:dyDescent="0.25">
      <c r="A22" s="21"/>
      <c r="B22" s="21"/>
      <c r="C22" s="35"/>
      <c r="D22" s="21"/>
      <c r="E22" s="21"/>
      <c r="F22" s="21"/>
      <c r="G22" s="38"/>
    </row>
    <row r="23" spans="1:7" x14ac:dyDescent="0.25">
      <c r="A23" s="39"/>
      <c r="B23" s="39"/>
      <c r="C23" s="39"/>
      <c r="D23" s="39"/>
      <c r="E23" s="39"/>
      <c r="F23" s="39"/>
      <c r="G23" s="40"/>
    </row>
    <row r="24" spans="1:7" x14ac:dyDescent="0.25">
      <c r="A24" s="21"/>
      <c r="B24" s="21"/>
      <c r="C24" s="21"/>
      <c r="D24" s="21"/>
      <c r="E24" s="21"/>
      <c r="F24" s="21"/>
      <c r="G24" s="38"/>
    </row>
    <row r="25" spans="1:7" x14ac:dyDescent="0.25">
      <c r="A25" s="80"/>
      <c r="B25" s="80"/>
      <c r="C25" s="80"/>
      <c r="D25" s="80"/>
      <c r="E25" s="80"/>
      <c r="F25" s="80"/>
      <c r="G25" s="80"/>
    </row>
    <row r="26" spans="1:7" x14ac:dyDescent="0.25">
      <c r="A26" s="21"/>
      <c r="B26" s="21"/>
      <c r="C26" s="21"/>
      <c r="D26" s="21"/>
      <c r="E26" s="21"/>
      <c r="F26" s="21"/>
      <c r="G26" s="38"/>
    </row>
    <row r="27" spans="1:7" x14ac:dyDescent="0.25">
      <c r="A27" s="21"/>
      <c r="B27" s="21"/>
      <c r="C27" s="21"/>
      <c r="D27" s="21"/>
      <c r="E27" s="21"/>
      <c r="F27" s="21"/>
      <c r="G27" s="38"/>
    </row>
    <row r="28" spans="1:7" x14ac:dyDescent="0.25">
      <c r="A28" s="21"/>
      <c r="B28" s="21"/>
      <c r="C28" s="21"/>
      <c r="D28" s="21"/>
      <c r="E28" s="21"/>
      <c r="F28" s="21"/>
      <c r="G28" s="38"/>
    </row>
    <row r="29" spans="1:7" x14ac:dyDescent="0.25">
      <c r="A29" s="21"/>
      <c r="B29" s="21"/>
      <c r="C29" s="21"/>
      <c r="D29" s="21"/>
      <c r="E29" s="21"/>
      <c r="F29" s="21"/>
      <c r="G29" s="38"/>
    </row>
    <row r="30" spans="1:7" x14ac:dyDescent="0.25">
      <c r="A30" s="21"/>
      <c r="B30" s="21"/>
      <c r="C30" s="21"/>
      <c r="D30" s="21"/>
      <c r="E30" s="21"/>
      <c r="F30" s="21"/>
      <c r="G30" s="38"/>
    </row>
    <row r="31" spans="1:7" x14ac:dyDescent="0.25">
      <c r="A31" s="21"/>
      <c r="B31" s="21"/>
      <c r="C31" s="21"/>
      <c r="D31" s="21"/>
      <c r="E31" s="21"/>
      <c r="F31" s="21"/>
      <c r="G31" s="38"/>
    </row>
    <row r="32" spans="1:7" x14ac:dyDescent="0.25">
      <c r="A32" s="21"/>
      <c r="B32" s="21"/>
      <c r="C32" s="21"/>
      <c r="D32" s="21"/>
      <c r="E32" s="21"/>
      <c r="F32" s="21"/>
      <c r="G32" s="38"/>
    </row>
    <row r="33" spans="1:9" x14ac:dyDescent="0.25">
      <c r="A33" s="21"/>
      <c r="B33" s="21"/>
      <c r="C33" s="21"/>
      <c r="D33" s="21"/>
      <c r="E33" s="21"/>
      <c r="F33" s="21"/>
      <c r="G33" s="38"/>
    </row>
    <row r="34" spans="1:9" s="3" customFormat="1" x14ac:dyDescent="0.25">
      <c r="A34" s="21"/>
      <c r="B34" s="21"/>
      <c r="C34" s="21"/>
      <c r="D34" s="21"/>
      <c r="E34" s="21"/>
      <c r="F34" s="21"/>
      <c r="G34" s="38"/>
    </row>
    <row r="35" spans="1:9" s="3" customFormat="1" x14ac:dyDescent="0.25">
      <c r="A35" s="21"/>
      <c r="B35" s="21"/>
      <c r="C35" s="21"/>
      <c r="D35" s="21"/>
      <c r="E35" s="21"/>
      <c r="F35" s="21"/>
      <c r="G35" s="38"/>
    </row>
    <row r="36" spans="1:9" s="3" customFormat="1" x14ac:dyDescent="0.25">
      <c r="A36" s="21"/>
      <c r="B36" s="21"/>
      <c r="C36" s="21"/>
      <c r="D36" s="21"/>
      <c r="E36" s="21"/>
      <c r="F36" s="21"/>
      <c r="G36" s="38"/>
    </row>
    <row r="37" spans="1:9" s="3" customFormat="1" x14ac:dyDescent="0.25">
      <c r="A37" s="21"/>
      <c r="B37" s="21"/>
      <c r="C37" s="21"/>
      <c r="D37" s="21"/>
      <c r="E37" s="21"/>
      <c r="F37" s="21"/>
      <c r="G37" s="38"/>
    </row>
    <row r="38" spans="1:9" s="3" customFormat="1" x14ac:dyDescent="0.25">
      <c r="A38" s="21"/>
      <c r="B38" s="21"/>
      <c r="C38" s="21"/>
      <c r="D38" s="21"/>
      <c r="E38" s="21"/>
      <c r="F38" s="21"/>
      <c r="G38" s="38"/>
    </row>
    <row r="39" spans="1:9" s="3" customFormat="1" x14ac:dyDescent="0.25">
      <c r="A39" s="21"/>
      <c r="B39" s="21"/>
      <c r="C39" s="21"/>
      <c r="D39" s="21"/>
      <c r="E39" s="21"/>
      <c r="F39" s="21"/>
      <c r="G39" s="38"/>
    </row>
    <row r="40" spans="1:9" x14ac:dyDescent="0.25">
      <c r="A40" s="21"/>
      <c r="B40" s="21"/>
      <c r="C40" s="21"/>
      <c r="D40" s="21"/>
      <c r="E40" s="21"/>
      <c r="F40" s="21"/>
      <c r="G40" s="38"/>
    </row>
    <row r="41" spans="1:9" x14ac:dyDescent="0.25">
      <c r="A41" s="21"/>
      <c r="B41" s="21"/>
      <c r="C41" s="21"/>
      <c r="D41" s="34"/>
      <c r="E41" s="34"/>
      <c r="F41" s="34"/>
      <c r="G41" s="38"/>
    </row>
    <row r="42" spans="1:9" x14ac:dyDescent="0.25">
      <c r="A42" s="34"/>
      <c r="B42" s="21"/>
      <c r="C42" s="21"/>
      <c r="D42" s="35"/>
      <c r="E42" s="35"/>
      <c r="F42" s="31"/>
      <c r="G42" s="38"/>
      <c r="I42" s="2"/>
    </row>
    <row r="43" spans="1:9" x14ac:dyDescent="0.25">
      <c r="A43" s="34"/>
      <c r="B43" s="21"/>
      <c r="C43" s="21"/>
      <c r="D43" s="35"/>
      <c r="E43" s="35"/>
      <c r="F43" s="31"/>
      <c r="G43" s="38"/>
    </row>
    <row r="44" spans="1:9" x14ac:dyDescent="0.25">
      <c r="A44" s="34"/>
      <c r="B44" s="21"/>
      <c r="C44" s="21"/>
      <c r="D44" s="35"/>
      <c r="E44" s="35"/>
      <c r="F44" s="31"/>
      <c r="G44" s="38"/>
    </row>
    <row r="45" spans="1:9" x14ac:dyDescent="0.25">
      <c r="A45" s="34"/>
      <c r="B45" s="21"/>
      <c r="C45" s="21"/>
      <c r="D45" s="35"/>
      <c r="E45" s="35"/>
      <c r="F45" s="31"/>
      <c r="G45" s="38"/>
    </row>
    <row r="46" spans="1:9" x14ac:dyDescent="0.25">
      <c r="A46" s="34"/>
      <c r="B46" s="21"/>
      <c r="C46" s="21"/>
      <c r="D46" s="35"/>
      <c r="E46" s="35"/>
      <c r="F46" s="31"/>
      <c r="G46" s="38"/>
    </row>
    <row r="47" spans="1:9" x14ac:dyDescent="0.25">
      <c r="A47" s="34"/>
      <c r="B47" s="21"/>
      <c r="C47" s="21"/>
      <c r="D47" s="35"/>
      <c r="E47" s="35"/>
      <c r="F47" s="31"/>
      <c r="G47" s="38"/>
    </row>
    <row r="48" spans="1:9" x14ac:dyDescent="0.25">
      <c r="A48" s="21"/>
      <c r="B48" s="21"/>
      <c r="C48" s="21"/>
      <c r="D48" s="41"/>
      <c r="E48" s="41"/>
      <c r="F48" s="42"/>
      <c r="G48" s="40"/>
    </row>
    <row r="49" spans="1:7" x14ac:dyDescent="0.25">
      <c r="A49" s="21"/>
      <c r="B49" s="21"/>
      <c r="C49" s="21"/>
      <c r="D49" s="21"/>
      <c r="E49" s="21"/>
      <c r="F49" s="21"/>
      <c r="G49" s="38"/>
    </row>
  </sheetData>
  <mergeCells count="2">
    <mergeCell ref="A25:G25"/>
    <mergeCell ref="A8:G8"/>
  </mergeCells>
  <pageMargins left="0.9055118110236221" right="0.70866141732283472" top="0.78740157480314965" bottom="0.78740157480314965" header="0.31496062992125984" footer="0.31496062992125984"/>
  <pageSetup scale="93"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Anleitung</vt:lpstr>
      <vt:lpstr>Objektplanung</vt:lpstr>
      <vt:lpstr>Tragwerksplanung</vt:lpstr>
      <vt:lpstr>Besondere Leistung und Std-Lohn</vt:lpstr>
      <vt:lpstr>Angebot Zusammengefasst</vt:lpstr>
      <vt:lpstr>'Angebot Zusammengefasst'!Druckbereich</vt:lpstr>
      <vt:lpstr>Anleitung!Druckbereich</vt:lpstr>
      <vt:lpstr>'Besondere Leistung und Std-Lohn'!Druckbereich</vt:lpstr>
      <vt:lpstr>Objektplanung!Druckbereich</vt:lpstr>
      <vt:lpstr>Tragwerksplanung!Druckbereich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Antje,Ender</dc:creator>
  <cp:lastModifiedBy>Antje,Ender</cp:lastModifiedBy>
  <cp:lastPrinted>2026-04-07T12:56:57Z</cp:lastPrinted>
  <dcterms:created xsi:type="dcterms:W3CDTF">2026-01-15T07:42:17Z</dcterms:created>
  <dcterms:modified xsi:type="dcterms:W3CDTF">2026-04-07T13:39:51Z</dcterms:modified>
</cp:coreProperties>
</file>